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290" activeTab="0"/>
  </bookViews>
  <sheets>
    <sheet name="СМЕТА 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<sst xmlns="http://schemas.openxmlformats.org/spreadsheetml/2006/main" count="44" uniqueCount="42">
  <si>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№ п.п.</t>
  </si>
  <si>
    <t>Расчет стоимости</t>
  </si>
  <si>
    <t>Стоимость работ (руб.)</t>
  </si>
  <si>
    <t>Наименование предприятия, здания, сооружения</t>
  </si>
  <si>
    <t>Стадия проектирования</t>
  </si>
  <si>
    <t>Наименование организации
заказчика</t>
  </si>
  <si>
    <t>Сметный расчет составлен по следующим документам</t>
  </si>
  <si>
    <t>Наименование работ и затрат</t>
  </si>
  <si>
    <t>Единица измерения</t>
  </si>
  <si>
    <t>Кол-во</t>
  </si>
  <si>
    <t>Обоснование стоимости</t>
  </si>
  <si>
    <t>Спринклерные установки водяного пожаротушения, защищающие объект площадью, св. 4000 до 6000 м2</t>
  </si>
  <si>
    <t>тб. 1, п. 8</t>
  </si>
  <si>
    <t>4378*24,08</t>
  </si>
  <si>
    <t>Гкал/час</t>
  </si>
  <si>
    <t>Вид проектных работ</t>
  </si>
  <si>
    <t>Итого П и Р в ценах на 01.01.2000г.</t>
  </si>
  <si>
    <t>Сметный расчет</t>
  </si>
  <si>
    <t>I</t>
  </si>
  <si>
    <t>Р иП (Рабочая, проектная документация)</t>
  </si>
  <si>
    <t>2.Справочник базовых цен (СБЦ) на проектные работы в строительстве "Объекты жилищно-гражданского строительства", СБЦП 81-2001-03</t>
  </si>
  <si>
    <t>1. Справочник базовых цен (СБЦ) на проектные работы в строительстве "Коммунальные инженерные сети и сооружения", СБЦП 81-2001-07</t>
  </si>
  <si>
    <t>3. "Методические указания по применению справочников базовых цен на проектные работы в строительстве", утвержденный Минрегион России 2010г.</t>
  </si>
  <si>
    <t>ИТП</t>
  </si>
  <si>
    <t>Проектирование индивидуального теплового пункта (ИТП) с суммарной нагрузкой Q=6,5 Гкал/ч, для нужд  ФГБНУ «ФНЦИРИП им. М.П. Чумакова РАН» по адресу: 108819, Российская Федерация город Москва, поселение Московский, посёлок Института Полиомиелита, домовладение 8, строение 2</t>
  </si>
  <si>
    <t xml:space="preserve"> ФГБНУ «ФНЦИРИП им. М.П. Чумакова РАН»</t>
  </si>
  <si>
    <t>Индивидуальный тепловой пункт  с суммарной нагрузкой 6,5 Гкал/ч</t>
  </si>
  <si>
    <t>Всего по смете</t>
  </si>
  <si>
    <t xml:space="preserve"> Индивидуальный тепловой пункт ФГБНУ «ФНЦИРИП им. М.П. Чумакова РАН»</t>
  </si>
  <si>
    <t>4. Письмо Минстроя России от 06.05.2020 № 17207-ИФ/09</t>
  </si>
  <si>
    <t>((1068.07+4,25х(0,4х10,0+0,6х6,5))х0,4х0.5243</t>
  </si>
  <si>
    <t>((1068.07+4,25х(0,4х10,0+0,6х6,5))х0,6х0.4708</t>
  </si>
  <si>
    <t>1</t>
  </si>
  <si>
    <t>2</t>
  </si>
  <si>
    <t>231037+311193</t>
  </si>
  <si>
    <t xml:space="preserve">К=4,420 на инфляцию  III квартал 2020 г.Письмо Минстроя России от 29.07.2020 № 29340-ИФ/09 </t>
  </si>
  <si>
    <t>Итого П и Р в ценах на III кв.2020</t>
  </si>
  <si>
    <t>542230х4,42</t>
  </si>
  <si>
    <t xml:space="preserve"> Итого с учетом понижающего коэффициента,на основание Извлечение из ПИСЬМА МИНРЕГИОНА РОССИИ от 17.12.2010 №42415-ИП/08,  К=0,2</t>
  </si>
  <si>
    <t>СБЦП 81-2001-07                                                Таблица 14 п.1                                             а=1068.07 т.р., в=4.25т.р., х=6,5 Гкал/ч;
Стоимость проектной документации в базовых ценах                                                             ПД-40%; К=0.4
Таблица 48 гр.5                                                 ТХ-41%;  ЭО-8.0%; СМ-7%-49,0х0.07=3,43%    
 Итого:52,43% 
К=0,5243</t>
  </si>
  <si>
    <t xml:space="preserve">СБЦП 81-2001-07                                                Таблица 14 п.1                                             а=1068.07 т.р., в=4.25т.р., х=6,5 Гкал/ч;
Стоимость рабочей документации в базовых ценах                                  РД-60% К=0.6 
Таблица 49 гр.5                                                  ТХ-35%; ЭО-9.0%; СМ-7%-44х0.07=3,08%  
 Итого:47,08%  
К=0,4708                                                                           </t>
  </si>
  <si>
    <t xml:space="preserve">Итого по смете: 479 331 (Четыреста семьдесят девять тысяч триста тридцать один рубль ) 03 копейки, в т.ч. НДС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</si>
</sst>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mmmm"/>
  </numFmts>
  <fonts count="67"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6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i/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2F1E75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2F1E75"/>
      <name val="Arial"/>
      <family val="2"/>
    </font>
    <font>
      <b/>
      <sz val="8"/>
      <color rgb="FF2F1E75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 horizontal="right" vertical="center"/>
      <protection/>
    </xf>
    <xf numFmtId="0" fontId="41" fillId="0" borderId="0">
      <alignment horizontal="left" vertical="center"/>
      <protection/>
    </xf>
    <xf numFmtId="0" fontId="42" fillId="0" borderId="0">
      <alignment horizontal="left" vertical="center"/>
      <protection/>
    </xf>
    <xf numFmtId="0" fontId="43" fillId="0" borderId="0">
      <alignment horizontal="left" vertical="top"/>
      <protection/>
    </xf>
    <xf numFmtId="0" fontId="44" fillId="0" borderId="0">
      <alignment horizontal="center" vertical="center"/>
      <protection/>
    </xf>
    <xf numFmtId="0" fontId="45" fillId="0" borderId="0">
      <alignment horizontal="left" vertical="top"/>
      <protection/>
    </xf>
    <xf numFmtId="0" fontId="42" fillId="0" borderId="0">
      <alignment horizontal="left" vertical="top"/>
      <protection/>
    </xf>
    <xf numFmtId="0" fontId="46" fillId="0" borderId="0">
      <alignment horizontal="left" vertical="top"/>
      <protection/>
    </xf>
    <xf numFmtId="0" fontId="47" fillId="0" borderId="0">
      <alignment horizontal="left" vertical="top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/>
    </xf>
    <xf numFmtId="0" fontId="65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6" fillId="0" borderId="0" xfId="41" applyFont="1" applyAlignment="1" quotePrefix="1">
      <alignment horizontal="left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170" fontId="7" fillId="0" borderId="14" xfId="52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0" xfId="38" applyFont="1" applyAlignment="1" quotePrefix="1">
      <alignment horizontal="left" vertical="top" wrapText="1"/>
      <protection/>
    </xf>
    <xf numFmtId="0" fontId="2" fillId="0" borderId="0" xfId="0" applyFont="1" applyAlignment="1">
      <alignment wrapText="1"/>
    </xf>
    <xf numFmtId="0" fontId="6" fillId="0" borderId="0" xfId="40" applyFont="1" applyAlignment="1">
      <alignment horizontal="left" vertical="top" wrapText="1"/>
      <protection/>
    </xf>
    <xf numFmtId="0" fontId="6" fillId="0" borderId="0" xfId="41" applyFont="1" applyAlignment="1" quotePrefix="1">
      <alignment horizontal="left" vertical="top" wrapText="1"/>
      <protection/>
    </xf>
    <xf numFmtId="0" fontId="6" fillId="0" borderId="0" xfId="40" applyFont="1" applyAlignment="1" quotePrefix="1">
      <alignment horizontal="left" vertical="top" wrapText="1"/>
      <protection/>
    </xf>
    <xf numFmtId="0" fontId="66" fillId="0" borderId="0" xfId="39" applyFont="1" applyBorder="1" applyAlignment="1">
      <alignment horizontal="left" vertical="top" wrapText="1"/>
      <protection/>
    </xf>
    <xf numFmtId="0" fontId="2" fillId="0" borderId="0" xfId="0" applyFont="1" applyBorder="1" applyAlignment="1">
      <alignment wrapText="1"/>
    </xf>
    <xf numFmtId="0" fontId="3" fillId="0" borderId="0" xfId="37" applyFont="1" applyAlignment="1" quotePrefix="1">
      <alignment horizontal="center" vertical="center" wrapText="1"/>
      <protection/>
    </xf>
    <xf numFmtId="0" fontId="4" fillId="0" borderId="0" xfId="0" applyFont="1" applyAlignment="1">
      <alignment wrapText="1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2" fontId="6" fillId="0" borderId="18" xfId="0" applyNumberFormat="1" applyFont="1" applyFill="1" applyBorder="1" applyAlignment="1">
      <alignment horizontal="left" vertical="top" wrapText="1"/>
    </xf>
    <xf numFmtId="172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right" vertical="top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left" vertical="top" wrapText="1"/>
    </xf>
    <xf numFmtId="172" fontId="6" fillId="0" borderId="2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right" vertical="top"/>
    </xf>
    <xf numFmtId="0" fontId="7" fillId="0" borderId="24" xfId="0" applyFont="1" applyFill="1" applyBorder="1" applyAlignment="1">
      <alignment horizontal="left" vertical="top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right" vertical="top"/>
    </xf>
    <xf numFmtId="2" fontId="7" fillId="0" borderId="24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/>
    </xf>
    <xf numFmtId="2" fontId="6" fillId="0" borderId="24" xfId="0" applyNumberFormat="1" applyFont="1" applyFill="1" applyBorder="1" applyAlignment="1">
      <alignment horizontal="right" vertical="center" wrapText="1"/>
    </xf>
    <xf numFmtId="49" fontId="7" fillId="0" borderId="25" xfId="0" applyNumberFormat="1" applyFont="1" applyFill="1" applyBorder="1" applyAlignment="1">
      <alignment horizontal="center" vertical="top"/>
    </xf>
    <xf numFmtId="2" fontId="7" fillId="0" borderId="24" xfId="0" applyNumberFormat="1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right"/>
    </xf>
    <xf numFmtId="2" fontId="7" fillId="0" borderId="24" xfId="0" applyNumberFormat="1" applyFont="1" applyFill="1" applyBorder="1" applyAlignment="1">
      <alignment horizontal="right" wrapText="1"/>
    </xf>
    <xf numFmtId="2" fontId="6" fillId="0" borderId="26" xfId="0" applyNumberFormat="1" applyFont="1" applyFill="1" applyBorder="1" applyAlignment="1">
      <alignment horizontal="left" vertical="top" wrapText="1"/>
    </xf>
    <xf numFmtId="2" fontId="6" fillId="0" borderId="27" xfId="0" applyNumberFormat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A1">
      <selection activeCell="C34" sqref="C34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3" width="7.375" style="0" customWidth="1"/>
    <col min="4" max="4" width="5.25390625" style="0" customWidth="1"/>
    <col min="5" max="5" width="24.375" style="0" customWidth="1"/>
    <col min="6" max="6" width="17.00390625" style="0" customWidth="1"/>
    <col min="7" max="7" width="10.875" style="0" customWidth="1"/>
    <col min="8" max="8" width="11.25390625" style="0" bestFit="1" customWidth="1"/>
  </cols>
  <sheetData>
    <row r="1" spans="1:7" s="3" customFormat="1" ht="12" customHeight="1">
      <c r="A1" s="32" t="s">
        <v>17</v>
      </c>
      <c r="B1" s="33"/>
      <c r="C1" s="33"/>
      <c r="D1" s="33"/>
      <c r="E1" s="33"/>
      <c r="F1" s="33"/>
      <c r="G1" s="33"/>
    </row>
    <row r="2" spans="1:10" s="3" customFormat="1" ht="24" customHeight="1">
      <c r="A2" s="25" t="s">
        <v>3</v>
      </c>
      <c r="B2" s="26"/>
      <c r="C2" s="30" t="s">
        <v>28</v>
      </c>
      <c r="D2" s="31"/>
      <c r="E2" s="31"/>
      <c r="F2" s="31"/>
      <c r="G2" s="31"/>
      <c r="H2" s="4"/>
      <c r="I2" s="4"/>
      <c r="J2" s="4"/>
    </row>
    <row r="3" spans="1:7" s="3" customFormat="1" ht="15" customHeight="1">
      <c r="A3" s="25" t="s">
        <v>4</v>
      </c>
      <c r="B3" s="26"/>
      <c r="C3" s="27" t="s">
        <v>19</v>
      </c>
      <c r="D3" s="26"/>
      <c r="E3" s="26"/>
      <c r="F3" s="26"/>
      <c r="G3" s="26"/>
    </row>
    <row r="4" spans="1:7" s="3" customFormat="1" ht="46.5" customHeight="1">
      <c r="A4" s="25" t="s">
        <v>15</v>
      </c>
      <c r="B4" s="26"/>
      <c r="C4" s="29" t="s">
        <v>24</v>
      </c>
      <c r="D4" s="26"/>
      <c r="E4" s="26"/>
      <c r="F4" s="26"/>
      <c r="G4" s="26"/>
    </row>
    <row r="5" spans="1:7" s="3" customFormat="1" ht="22.5" customHeight="1">
      <c r="A5" s="25" t="s">
        <v>5</v>
      </c>
      <c r="B5" s="26"/>
      <c r="C5" s="30" t="s">
        <v>25</v>
      </c>
      <c r="D5" s="31"/>
      <c r="E5" s="31"/>
      <c r="F5" s="31"/>
      <c r="G5" s="31"/>
    </row>
    <row r="6" spans="1:7" s="3" customFormat="1" ht="25.5" customHeight="1">
      <c r="A6" s="28" t="s">
        <v>6</v>
      </c>
      <c r="B6" s="26"/>
      <c r="C6" s="27" t="s">
        <v>21</v>
      </c>
      <c r="D6" s="26"/>
      <c r="E6" s="26"/>
      <c r="F6" s="26"/>
      <c r="G6" s="26"/>
    </row>
    <row r="7" spans="1:7" s="3" customFormat="1" ht="24.75" customHeight="1">
      <c r="A7" s="8"/>
      <c r="B7" s="7"/>
      <c r="C7" s="27" t="s">
        <v>20</v>
      </c>
      <c r="D7" s="27"/>
      <c r="E7" s="27"/>
      <c r="F7" s="27"/>
      <c r="G7" s="27"/>
    </row>
    <row r="8" spans="1:7" s="3" customFormat="1" ht="24" customHeight="1">
      <c r="A8" s="8"/>
      <c r="B8" s="7"/>
      <c r="C8" s="27" t="s">
        <v>22</v>
      </c>
      <c r="D8" s="27"/>
      <c r="E8" s="27"/>
      <c r="F8" s="27"/>
      <c r="G8" s="27"/>
    </row>
    <row r="9" spans="1:7" s="3" customFormat="1" ht="15" customHeight="1">
      <c r="A9" s="8"/>
      <c r="B9" s="7"/>
      <c r="C9" s="27" t="s">
        <v>29</v>
      </c>
      <c r="D9" s="26"/>
      <c r="E9" s="26"/>
      <c r="F9" s="26"/>
      <c r="G9" s="26"/>
    </row>
    <row r="10" spans="1:10" ht="13.5" customHeight="1" thickBot="1">
      <c r="A10" s="9"/>
      <c r="B10" s="9"/>
      <c r="C10" s="9"/>
      <c r="D10" s="10"/>
      <c r="E10" s="9"/>
      <c r="F10" s="9"/>
      <c r="G10" s="9"/>
      <c r="J10" s="1"/>
    </row>
    <row r="11" spans="1:10" s="2" customFormat="1" ht="32.25" thickBot="1">
      <c r="A11" s="22" t="s">
        <v>0</v>
      </c>
      <c r="B11" s="19" t="s">
        <v>7</v>
      </c>
      <c r="C11" s="23" t="s">
        <v>8</v>
      </c>
      <c r="D11" s="21" t="s">
        <v>9</v>
      </c>
      <c r="E11" s="20" t="s">
        <v>10</v>
      </c>
      <c r="F11" s="19" t="s">
        <v>1</v>
      </c>
      <c r="G11" s="19" t="s">
        <v>2</v>
      </c>
      <c r="J11" s="5"/>
    </row>
    <row r="12" spans="1:10" ht="10.5" customHeight="1" thickBot="1">
      <c r="A12" s="11">
        <v>1</v>
      </c>
      <c r="B12" s="12">
        <v>2</v>
      </c>
      <c r="C12" s="13">
        <v>3</v>
      </c>
      <c r="D12" s="14">
        <v>4</v>
      </c>
      <c r="E12" s="12">
        <v>5</v>
      </c>
      <c r="F12" s="12">
        <v>6</v>
      </c>
      <c r="G12" s="13">
        <v>7</v>
      </c>
      <c r="J12" s="1"/>
    </row>
    <row r="13" spans="1:7" s="1" customFormat="1" ht="51.75" customHeight="1" hidden="1">
      <c r="A13" s="34"/>
      <c r="B13" s="35" t="s">
        <v>11</v>
      </c>
      <c r="C13" s="36"/>
      <c r="D13" s="36"/>
      <c r="E13" s="37" t="s">
        <v>12</v>
      </c>
      <c r="F13" s="38" t="s">
        <v>13</v>
      </c>
      <c r="G13" s="39">
        <f>4378*24.08</f>
        <v>105422.23999999999</v>
      </c>
    </row>
    <row r="14" spans="1:10" s="1" customFormat="1" ht="12.75" customHeight="1">
      <c r="A14" s="40" t="s">
        <v>18</v>
      </c>
      <c r="B14" s="41" t="s">
        <v>23</v>
      </c>
      <c r="C14" s="42"/>
      <c r="D14" s="42"/>
      <c r="E14" s="42"/>
      <c r="F14" s="42"/>
      <c r="G14" s="43"/>
      <c r="J14" s="6"/>
    </row>
    <row r="15" spans="1:7" s="1" customFormat="1" ht="132.75" customHeight="1">
      <c r="A15" s="44" t="s">
        <v>32</v>
      </c>
      <c r="B15" s="45" t="s">
        <v>26</v>
      </c>
      <c r="C15" s="46" t="s">
        <v>14</v>
      </c>
      <c r="D15" s="47">
        <v>6.5</v>
      </c>
      <c r="E15" s="48" t="s">
        <v>39</v>
      </c>
      <c r="F15" s="49" t="s">
        <v>30</v>
      </c>
      <c r="G15" s="50">
        <f>((1068.07+4.25*(0.4*10+0.6*6.5))*0.4*0.5243*1000)</f>
        <v>231036.98940000002</v>
      </c>
    </row>
    <row r="16" spans="1:7" s="1" customFormat="1" ht="132.75" customHeight="1">
      <c r="A16" s="44" t="s">
        <v>33</v>
      </c>
      <c r="B16" s="45" t="s">
        <v>26</v>
      </c>
      <c r="C16" s="36" t="s">
        <v>14</v>
      </c>
      <c r="D16" s="51">
        <v>6.5</v>
      </c>
      <c r="E16" s="37" t="s">
        <v>40</v>
      </c>
      <c r="F16" s="49" t="s">
        <v>31</v>
      </c>
      <c r="G16" s="50">
        <f>((1068.07+4.25*(0.4*10+0.6*6.5))*0.6*0.4708)*1000</f>
        <v>311192.6796</v>
      </c>
    </row>
    <row r="17" spans="1:7" s="1" customFormat="1" ht="14.25" customHeight="1">
      <c r="A17" s="52"/>
      <c r="B17" s="53"/>
      <c r="C17" s="47"/>
      <c r="D17" s="47"/>
      <c r="E17" s="48" t="s">
        <v>16</v>
      </c>
      <c r="F17" s="54" t="s">
        <v>34</v>
      </c>
      <c r="G17" s="55">
        <f>G16+G15</f>
        <v>542229.669</v>
      </c>
    </row>
    <row r="18" spans="1:10" s="1" customFormat="1" ht="14.25" customHeight="1">
      <c r="A18" s="56"/>
      <c r="B18" s="66" t="s">
        <v>35</v>
      </c>
      <c r="C18" s="66"/>
      <c r="D18" s="66"/>
      <c r="E18" s="66"/>
      <c r="F18" s="67"/>
      <c r="G18" s="57">
        <v>4.42</v>
      </c>
      <c r="J18" s="6"/>
    </row>
    <row r="19" spans="1:7" s="1" customFormat="1" ht="14.25" customHeight="1">
      <c r="A19" s="58"/>
      <c r="B19" s="53"/>
      <c r="C19" s="47"/>
      <c r="D19" s="47"/>
      <c r="E19" s="59" t="s">
        <v>36</v>
      </c>
      <c r="F19" s="54" t="s">
        <v>37</v>
      </c>
      <c r="G19" s="59">
        <f>G17*4.42</f>
        <v>2396655.13698</v>
      </c>
    </row>
    <row r="20" spans="1:7" s="1" customFormat="1" ht="25.5" customHeight="1">
      <c r="A20" s="52"/>
      <c r="B20" s="68" t="s">
        <v>38</v>
      </c>
      <c r="C20" s="69"/>
      <c r="D20" s="69"/>
      <c r="E20" s="70"/>
      <c r="F20" s="60"/>
      <c r="G20" s="61">
        <f>G19*0.2</f>
        <v>479331.027396</v>
      </c>
    </row>
    <row r="21" spans="1:10" s="1" customFormat="1" ht="18" customHeight="1">
      <c r="A21" s="62"/>
      <c r="B21" s="63"/>
      <c r="C21" s="63"/>
      <c r="D21" s="63"/>
      <c r="E21" s="64" t="s">
        <v>27</v>
      </c>
      <c r="F21" s="63"/>
      <c r="G21" s="65">
        <f>G20</f>
        <v>479331.027396</v>
      </c>
      <c r="J21" s="6"/>
    </row>
    <row r="22" spans="1:10" ht="12.75">
      <c r="A22" s="15"/>
      <c r="B22" s="15"/>
      <c r="C22" s="15"/>
      <c r="D22" s="16"/>
      <c r="E22" s="18"/>
      <c r="F22" s="15"/>
      <c r="G22" s="17"/>
      <c r="J22" s="1"/>
    </row>
    <row r="23" spans="1:10" ht="17.25" customHeight="1">
      <c r="A23" s="24" t="s">
        <v>41</v>
      </c>
      <c r="B23" s="24"/>
      <c r="C23" s="24"/>
      <c r="D23" s="24"/>
      <c r="E23" s="24"/>
      <c r="F23" s="24"/>
      <c r="G23" s="24"/>
      <c r="J23" s="1"/>
    </row>
  </sheetData>
  <sheetProtection/>
  <mergeCells count="18">
    <mergeCell ref="C3:G3"/>
    <mergeCell ref="B20:E20"/>
    <mergeCell ref="C7:G7"/>
    <mergeCell ref="A1:G1"/>
    <mergeCell ref="A2:B2"/>
    <mergeCell ref="C2:G2"/>
    <mergeCell ref="C6:G6"/>
    <mergeCell ref="A3:B3"/>
    <mergeCell ref="A23:G23"/>
    <mergeCell ref="B18:F18"/>
    <mergeCell ref="A4:B4"/>
    <mergeCell ref="C9:G9"/>
    <mergeCell ref="B14:G14"/>
    <mergeCell ref="A6:B6"/>
    <mergeCell ref="C8:G8"/>
    <mergeCell ref="C4:G4"/>
    <mergeCell ref="A5:B5"/>
    <mergeCell ref="C5:G5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Чемерис Татьяна Владимировна</cp:lastModifiedBy>
  <cp:lastPrinted>2019-05-17T11:54:42Z</cp:lastPrinted>
  <dcterms:created xsi:type="dcterms:W3CDTF">2002-06-21T11:16:58Z</dcterms:created>
  <dcterms:modified xsi:type="dcterms:W3CDTF">2020-09-30T07:16:12Z</dcterms:modified>
  <cp:category/>
  <cp:version/>
  <cp:contentType/>
  <cp:contentStatus/>
</cp:coreProperties>
</file>